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  <sheet name="Example" sheetId="2" state="visible" r:id="rId4"/>
    <sheet name="How to use" sheetId="3" state="visible" r:id="rId5"/>
  </sheets>
  <definedNames>
    <definedName function="false" hidden="false" localSheetId="1" name="_xlnm.Print_Titles" vbProcedure="false">Example!$7:$7</definedName>
    <definedName function="false" hidden="false" localSheetId="0" name="_xlnm.Print_Titles" vbProcedure="false">Timesheet!$7:$7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<sst xmlns="http://schemas.openxmlformats.org/spreadsheetml/2006/main" count="77" uniqueCount="44">
  <si>
    <t xml:space="preserve">Monthly Timesheet (5 workweeks)</t>
  </si>
  <si>
    <t xml:space="preserve">Employee</t>
  </si>
  <si>
    <t xml:space="preserve">Hourly rate ($)</t>
  </si>
  <si>
    <t xml:space="preserve">Employer</t>
  </si>
  <si>
    <t xml:space="preserve">Overtime after (hours / workweek)</t>
  </si>
  <si>
    <t xml:space="preserve">Period start (first day)</t>
  </si>
  <si>
    <t xml:space="preserve">Overtime multiplier</t>
  </si>
  <si>
    <t xml:space="preserve">Date</t>
  </si>
  <si>
    <t xml:space="preserve">Time in</t>
  </si>
  <si>
    <t xml:space="preserve">Lunch out</t>
  </si>
  <si>
    <t xml:space="preserve">Lunch in</t>
  </si>
  <si>
    <t xml:space="preserve">Time out</t>
  </si>
  <si>
    <t xml:space="preserve">Hours</t>
  </si>
  <si>
    <t xml:space="preserve">Week</t>
  </si>
  <si>
    <t xml:space="preserve">Workweek</t>
  </si>
  <si>
    <t xml:space="preserve">Total hours</t>
  </si>
  <si>
    <t xml:space="preserve">Regular hours</t>
  </si>
  <si>
    <t xml:space="preserve">Overtime hours</t>
  </si>
  <si>
    <t xml:space="preserve">Regular pay</t>
  </si>
  <si>
    <t xml:space="preserve">Overtime pay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</si>
  <si>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</si>
  <si>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</si>
  <si>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</si>
  <si>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</si>
  <si>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</si>
  <si>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Period total</t>
  </si>
  <si>
    <t xml:space="preserve">Gross pay (before taxes and deductions)</t>
  </si>
  <si>
    <t xml:space="preserve">Overtime is calculated per 7-day workweek (federal FLSA: 1.5x after 40 hours). Some states also require daily overtime — for example California, Alaska and Colorado; see workweekmath.com/labor-laws/.</t>
  </si>
  <si>
    <t xml:space="preserve">Employee signature</t>
  </si>
  <si>
    <t xml:space="preserve">Supervisor signature</t>
  </si>
  <si>
    <t xml:space="preserve">Monthly Timesheet (5 workweeks) — example</t>
  </si>
  <si>
    <t xml:space="preserve">Jordan Lee</t>
  </si>
  <si>
    <t xml:space="preserve">Sunrise Bakery</t>
  </si>
  <si>
    <t xml:space="preserve">How to use this monthly timesheet</t>
  </si>
  <si>
    <t xml:space="preserve">1. Enter the employee, employer and the first day of the pay period — for a monthly sheet, the first day of the workweek that contains the 1st of the month (the dates fill in automatically; ignore rows outside the month).</t>
  </si>
  <si>
    <t xml:space="preserve">2. Enter the hourly rate. Overtime after 40 hours and the 1.5x multiplier are pre-filled (federal rule); change them only if your state or contract requires it.</t>
  </si>
  <si>
    <t xml:space="preserve">3. For each day, type Time in, Lunch out, Lunch in and Time out (for example 8:00 AM or 17:30). Leave days off blank; leave the lunch cells blank if there was no unpaid break.</t>
  </si>
  <si>
    <t xml:space="preserve">4. Hours, weekly overtime and gross pay calculate automatically. A shift that ends after midnight (10:00 PM → 6:00 AM) is counted correctly.</t>
  </si>
  <si>
    <t xml:space="preserve">5. Print or save as PDF, then sign.</t>
  </si>
  <si>
    <t xml:space="preserve">Overtime is counted per 7-day workweek, never averaged across weeks.</t>
  </si>
  <si>
    <t xml:space="preserve">Yellow cells = your inputs. Grey and white cells calculate automatically — don't type over them.</t>
  </si>
  <si>
    <t xml:space="preserve">The Example sheet shows a filled-in week: 44 hours at $20/hour = 40 regular hours ($800.00) + 4 overtime hours ($120.00) = $920.00.</t>
  </si>
  <si>
    <t xml:space="preserve">Free template from WorkweekMath.com — estimates only, not legal or tax advice.</t>
  </si>
  <si>
    <t xml:space="preserve">Online calculators: https://workweekmath.com/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</si>
</sst>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"/>
    <numFmt numFmtId="166" formatCode="0"/>
    <numFmt numFmtId="167" formatCode="ddd&quot;, &quot;mmm\ d&quot;, &quot;yyyy"/>
    <numFmt numFmtId="168" formatCode="0.0"/>
    <numFmt numFmtId="169" formatCode="h:mm\ AM/PM"/>
    <numFmt numFmtId="170" formatCode="0.00"/>
    <numFmt numFmtId="171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8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2F2F2"/>
      </patternFill>
    </fill>
    <fill>
      <patternFill patternType="solid">
        <fgColor rgb="FFE8EEF6"/>
        <bgColor rgb="FFF2F2F2"/>
      </patternFill>
    </fill>
    <fill>
      <patternFill patternType="solid">
        <fgColor rgb="FFF2F2F2"/>
        <bgColor rgb="FFE8EE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/>
      <top style="thin">
        <color rgb="FFB7B7B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C7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4"/>
  </cols>
  <sheetData>
    <row r="1" customFormat="false" ht="19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" t="s">
        <v>1</v>
      </c>
      <c r="B3" s="3"/>
      <c r="C3" s="3"/>
      <c r="D3" s="3"/>
      <c r="I3" s="2" t="s">
        <v>2</v>
      </c>
      <c r="J3" s="4"/>
    </row>
    <row r="4" customFormat="false" ht="23.85" hidden="false" customHeight="false" outlineLevel="0" collapsed="false">
      <c r="A4" s="2" t="s">
        <v>3</v>
      </c>
      <c r="B4" s="3"/>
      <c r="C4" s="3"/>
      <c r="D4" s="3"/>
      <c r="I4" s="2" t="s">
        <v>4</v>
      </c>
      <c r="J4" s="5" t="n">
        <v>40</v>
      </c>
    </row>
    <row r="5" customFormat="false" ht="15" hidden="false" customHeight="false" outlineLevel="0" collapsed="false">
      <c r="A5" s="2" t="s">
        <v>5</v>
      </c>
      <c r="B5" s="6"/>
      <c r="C5" s="6"/>
      <c r="D5" s="6"/>
      <c r="I5" s="2" t="s">
        <v>6</v>
      </c>
      <c r="J5" s="7" t="n">
        <v>1.5</v>
      </c>
    </row>
    <row r="7" customFormat="false" ht="15" hidden="false" customHeight="false" outlineLevel="0" collapsed="fals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customFormat="false" ht="15" hidden="false" customHeight="false" outlineLevel="0" collapsed="false">
      <c r="A8" s="9" t="str">
        <f aca="false">IF($B$5="","",$B$5+0)</f>
        <v/>
      </c>
      <c r="B8" s="10"/>
      <c r="C8" s="10"/>
      <c r="D8" s="10"/>
      <c r="E8" s="10"/>
      <c r="F8" s="11" t="n">
        <f aca="false">IF(OR(B8="",E8=""),0,MOD(E8-B8,1)*24-IF(OR(C8="",D8=""),0,MOD(D8-C8,1)*24))</f>
        <v>0</v>
      </c>
      <c r="G8" s="12" t="n">
        <f aca="false">1</f>
        <v>1</v>
      </c>
    </row>
    <row r="9" customFormat="false" ht="15" hidden="false" customHeight="false" outlineLevel="0" collapsed="false">
      <c r="A9" s="9" t="str">
        <f aca="false">IF($B$5="","",$B$5+1)</f>
        <v/>
      </c>
      <c r="B9" s="10"/>
      <c r="C9" s="10"/>
      <c r="D9" s="10"/>
      <c r="E9" s="10"/>
      <c r="F9" s="11" t="n">
        <f aca="false">IF(OR(B9="",E9=""),0,MOD(E9-B9,1)*24-IF(OR(C9="",D9=""),0,MOD(D9-C9,1)*24))</f>
        <v>0</v>
      </c>
      <c r="G9" s="12" t="n">
        <f aca="false">1</f>
        <v>1</v>
      </c>
    </row>
    <row r="10" customFormat="false" ht="15" hidden="false" customHeight="false" outlineLevel="0" collapsed="false">
      <c r="A10" s="9" t="str">
        <f aca="false">IF($B$5="","",$B$5+2)</f>
        <v/>
      </c>
      <c r="B10" s="10"/>
      <c r="C10" s="10"/>
      <c r="D10" s="10"/>
      <c r="E10" s="10"/>
      <c r="F10" s="11" t="n">
        <f aca="false">IF(OR(B10="",E10=""),0,MOD(E10-B10,1)*24-IF(OR(C10="",D10=""),0,MOD(D10-C10,1)*24))</f>
        <v>0</v>
      </c>
      <c r="G10" s="12" t="n">
        <f aca="false">1</f>
        <v>1</v>
      </c>
    </row>
    <row r="11" customFormat="false" ht="15" hidden="false" customHeight="false" outlineLevel="0" collapsed="false">
      <c r="A11" s="9" t="str">
        <f aca="false">IF($B$5="","",$B$5+3)</f>
        <v/>
      </c>
      <c r="B11" s="10"/>
      <c r="C11" s="10"/>
      <c r="D11" s="10"/>
      <c r="E11" s="10"/>
      <c r="F11" s="11" t="n">
        <f aca="false">IF(OR(B11="",E11=""),0,MOD(E11-B11,1)*24-IF(OR(C11="",D11=""),0,MOD(D11-C11,1)*24))</f>
        <v>0</v>
      </c>
      <c r="G11" s="12" t="n">
        <f aca="false">1</f>
        <v>1</v>
      </c>
    </row>
    <row r="12" customFormat="false" ht="15" hidden="false" customHeight="false" outlineLevel="0" collapsed="false">
      <c r="A12" s="9" t="str">
        <f aca="false">IF($B$5="","",$B$5+4)</f>
        <v/>
      </c>
      <c r="B12" s="10"/>
      <c r="C12" s="10"/>
      <c r="D12" s="10"/>
      <c r="E12" s="10"/>
      <c r="F12" s="11" t="n">
        <f aca="false">IF(OR(B12="",E12=""),0,MOD(E12-B12,1)*24-IF(OR(C12="",D12=""),0,MOD(D12-C12,1)*24))</f>
        <v>0</v>
      </c>
      <c r="G12" s="12" t="n">
        <f aca="false">1</f>
        <v>1</v>
      </c>
    </row>
    <row r="13" customFormat="false" ht="15" hidden="false" customHeight="false" outlineLevel="0" collapsed="false">
      <c r="A13" s="9" t="str">
        <f aca="false">IF($B$5="","",$B$5+5)</f>
        <v/>
      </c>
      <c r="B13" s="10"/>
      <c r="C13" s="10"/>
      <c r="D13" s="10"/>
      <c r="E13" s="10"/>
      <c r="F13" s="11" t="n">
        <f aca="false">IF(OR(B13="",E13=""),0,MOD(E13-B13,1)*24-IF(OR(C13="",D13=""),0,MOD(D13-C13,1)*24))</f>
        <v>0</v>
      </c>
      <c r="G13" s="12" t="n">
        <f aca="false">1</f>
        <v>1</v>
      </c>
    </row>
    <row r="14" customFormat="false" ht="15" hidden="false" customHeight="false" outlineLevel="0" collapsed="false">
      <c r="A14" s="9" t="str">
        <f aca="false">IF($B$5="","",$B$5+6)</f>
        <v/>
      </c>
      <c r="B14" s="10"/>
      <c r="C14" s="10"/>
      <c r="D14" s="10"/>
      <c r="E14" s="10"/>
      <c r="F14" s="11" t="n">
        <f aca="false">IF(OR(B14="",E14=""),0,MOD(E14-B14,1)*24-IF(OR(C14="",D14=""),0,MOD(D14-C14,1)*24))</f>
        <v>0</v>
      </c>
      <c r="G14" s="12" t="n">
        <f aca="false">1</f>
        <v>1</v>
      </c>
    </row>
    <row r="15" customFormat="false" ht="15" hidden="false" customHeight="false" outlineLevel="0" collapsed="false">
      <c r="A15" s="9" t="str">
        <f aca="false">IF($B$5="","",$B$5+7)</f>
        <v/>
      </c>
      <c r="B15" s="10"/>
      <c r="C15" s="10"/>
      <c r="D15" s="10"/>
      <c r="E15" s="10"/>
      <c r="F15" s="11" t="n">
        <f aca="false">IF(OR(B15="",E15=""),0,MOD(E15-B15,1)*24-IF(OR(C15="",D15=""),0,MOD(D15-C15,1)*24))</f>
        <v>0</v>
      </c>
      <c r="G15" s="12" t="n">
        <f aca="false">2</f>
        <v>2</v>
      </c>
    </row>
    <row r="16" customFormat="false" ht="15" hidden="false" customHeight="false" outlineLevel="0" collapsed="false">
      <c r="A16" s="9" t="str">
        <f aca="false">IF($B$5="","",$B$5+8)</f>
        <v/>
      </c>
      <c r="B16" s="10"/>
      <c r="C16" s="10"/>
      <c r="D16" s="10"/>
      <c r="E16" s="10"/>
      <c r="F16" s="11" t="n">
        <f aca="false">IF(OR(B16="",E16=""),0,MOD(E16-B16,1)*24-IF(OR(C16="",D16=""),0,MOD(D16-C16,1)*24))</f>
        <v>0</v>
      </c>
      <c r="G16" s="12" t="n">
        <f aca="false">2</f>
        <v>2</v>
      </c>
    </row>
    <row r="17" customFormat="false" ht="15" hidden="false" customHeight="false" outlineLevel="0" collapsed="false">
      <c r="A17" s="9" t="str">
        <f aca="false">IF($B$5="","",$B$5+9)</f>
        <v/>
      </c>
      <c r="B17" s="10"/>
      <c r="C17" s="10"/>
      <c r="D17" s="10"/>
      <c r="E17" s="10"/>
      <c r="F17" s="11" t="n">
        <f aca="false">IF(OR(B17="",E17=""),0,MOD(E17-B17,1)*24-IF(OR(C17="",D17=""),0,MOD(D17-C17,1)*24))</f>
        <v>0</v>
      </c>
      <c r="G17" s="12" t="n">
        <f aca="false">2</f>
        <v>2</v>
      </c>
    </row>
    <row r="18" customFormat="false" ht="15" hidden="false" customHeight="false" outlineLevel="0" collapsed="false">
      <c r="A18" s="9" t="str">
        <f aca="false">IF($B$5="","",$B$5+10)</f>
        <v/>
      </c>
      <c r="B18" s="10"/>
      <c r="C18" s="10"/>
      <c r="D18" s="10"/>
      <c r="E18" s="10"/>
      <c r="F18" s="11" t="n">
        <f aca="false">IF(OR(B18="",E18=""),0,MOD(E18-B18,1)*24-IF(OR(C18="",D18=""),0,MOD(D18-C18,1)*24))</f>
        <v>0</v>
      </c>
      <c r="G18" s="12" t="n">
        <f aca="false">2</f>
        <v>2</v>
      </c>
    </row>
    <row r="19" customFormat="false" ht="15" hidden="false" customHeight="false" outlineLevel="0" collapsed="false">
      <c r="A19" s="9" t="str">
        <f aca="false">IF($B$5="","",$B$5+11)</f>
        <v/>
      </c>
      <c r="B19" s="10"/>
      <c r="C19" s="10"/>
      <c r="D19" s="10"/>
      <c r="E19" s="10"/>
      <c r="F19" s="11" t="n">
        <f aca="false">IF(OR(B19="",E19=""),0,MOD(E19-B19,1)*24-IF(OR(C19="",D19=""),0,MOD(D19-C19,1)*24))</f>
        <v>0</v>
      </c>
      <c r="G19" s="12" t="n">
        <f aca="false">2</f>
        <v>2</v>
      </c>
    </row>
    <row r="20" customFormat="false" ht="15" hidden="false" customHeight="false" outlineLevel="0" collapsed="false">
      <c r="A20" s="9" t="str">
        <f aca="false">IF($B$5="","",$B$5+12)</f>
        <v/>
      </c>
      <c r="B20" s="10"/>
      <c r="C20" s="10"/>
      <c r="D20" s="10"/>
      <c r="E20" s="10"/>
      <c r="F20" s="11" t="n">
        <f aca="false">IF(OR(B20="",E20=""),0,MOD(E20-B20,1)*24-IF(OR(C20="",D20=""),0,MOD(D20-C20,1)*24))</f>
        <v>0</v>
      </c>
      <c r="G20" s="12" t="n">
        <f aca="false">2</f>
        <v>2</v>
      </c>
    </row>
    <row r="21" customFormat="false" ht="15" hidden="false" customHeight="false" outlineLevel="0" collapsed="false">
      <c r="A21" s="9" t="str">
        <f aca="false">IF($B$5="","",$B$5+13)</f>
        <v/>
      </c>
      <c r="B21" s="10"/>
      <c r="C21" s="10"/>
      <c r="D21" s="10"/>
      <c r="E21" s="10"/>
      <c r="F21" s="11" t="n">
        <f aca="false">IF(OR(B21="",E21=""),0,MOD(E21-B21,1)*24-IF(OR(C21="",D21=""),0,MOD(D21-C21,1)*24))</f>
        <v>0</v>
      </c>
      <c r="G21" s="12" t="n">
        <f aca="false">2</f>
        <v>2</v>
      </c>
    </row>
    <row r="22" customFormat="false" ht="15" hidden="false" customHeight="false" outlineLevel="0" collapsed="false">
      <c r="A22" s="9" t="str">
        <f aca="false">IF($B$5="","",$B$5+14)</f>
        <v/>
      </c>
      <c r="B22" s="10"/>
      <c r="C22" s="10"/>
      <c r="D22" s="10"/>
      <c r="E22" s="10"/>
      <c r="F22" s="11" t="n">
        <f aca="false">IF(OR(B22="",E22=""),0,MOD(E22-B22,1)*24-IF(OR(C22="",D22=""),0,MOD(D22-C22,1)*24))</f>
        <v>0</v>
      </c>
      <c r="G22" s="12" t="n">
        <f aca="false">3</f>
        <v>3</v>
      </c>
    </row>
    <row r="23" customFormat="false" ht="15" hidden="false" customHeight="false" outlineLevel="0" collapsed="false">
      <c r="A23" s="9" t="str">
        <f aca="false">IF($B$5="","",$B$5+15)</f>
        <v/>
      </c>
      <c r="B23" s="10"/>
      <c r="C23" s="10"/>
      <c r="D23" s="10"/>
      <c r="E23" s="10"/>
      <c r="F23" s="11" t="n">
        <f aca="false">IF(OR(B23="",E23=""),0,MOD(E23-B23,1)*24-IF(OR(C23="",D23=""),0,MOD(D23-C23,1)*24))</f>
        <v>0</v>
      </c>
      <c r="G23" s="12" t="n">
        <f aca="false">3</f>
        <v>3</v>
      </c>
    </row>
    <row r="24" customFormat="false" ht="15" hidden="false" customHeight="false" outlineLevel="0" collapsed="false">
      <c r="A24" s="9" t="str">
        <f aca="false">IF($B$5="","",$B$5+16)</f>
        <v/>
      </c>
      <c r="B24" s="10"/>
      <c r="C24" s="10"/>
      <c r="D24" s="10"/>
      <c r="E24" s="10"/>
      <c r="F24" s="11" t="n">
        <f aca="false">IF(OR(B24="",E24=""),0,MOD(E24-B24,1)*24-IF(OR(C24="",D24=""),0,MOD(D24-C24,1)*24))</f>
        <v>0</v>
      </c>
      <c r="G24" s="12" t="n">
        <f aca="false">3</f>
        <v>3</v>
      </c>
    </row>
    <row r="25" customFormat="false" ht="15" hidden="false" customHeight="false" outlineLevel="0" collapsed="false">
      <c r="A25" s="9" t="str">
        <f aca="false">IF($B$5="","",$B$5+17)</f>
        <v/>
      </c>
      <c r="B25" s="10"/>
      <c r="C25" s="10"/>
      <c r="D25" s="10"/>
      <c r="E25" s="10"/>
      <c r="F25" s="11" t="n">
        <f aca="false">IF(OR(B25="",E25=""),0,MOD(E25-B25,1)*24-IF(OR(C25="",D25=""),0,MOD(D25-C25,1)*24))</f>
        <v>0</v>
      </c>
      <c r="G25" s="12" t="n">
        <f aca="false">3</f>
        <v>3</v>
      </c>
    </row>
    <row r="26" customFormat="false" ht="15" hidden="false" customHeight="false" outlineLevel="0" collapsed="false">
      <c r="A26" s="9" t="str">
        <f aca="false">IF($B$5="","",$B$5+18)</f>
        <v/>
      </c>
      <c r="B26" s="10"/>
      <c r="C26" s="10"/>
      <c r="D26" s="10"/>
      <c r="E26" s="10"/>
      <c r="F26" s="11" t="n">
        <f aca="false">IF(OR(B26="",E26=""),0,MOD(E26-B26,1)*24-IF(OR(C26="",D26=""),0,MOD(D26-C26,1)*24))</f>
        <v>0</v>
      </c>
      <c r="G26" s="12" t="n">
        <f aca="false">3</f>
        <v>3</v>
      </c>
    </row>
    <row r="27" customFormat="false" ht="15" hidden="false" customHeight="false" outlineLevel="0" collapsed="false">
      <c r="A27" s="9" t="str">
        <f aca="false">IF($B$5="","",$B$5+19)</f>
        <v/>
      </c>
      <c r="B27" s="10"/>
      <c r="C27" s="10"/>
      <c r="D27" s="10"/>
      <c r="E27" s="10"/>
      <c r="F27" s="11" t="n">
        <f aca="false">IF(OR(B27="",E27=""),0,MOD(E27-B27,1)*24-IF(OR(C27="",D27=""),0,MOD(D27-C27,1)*24))</f>
        <v>0</v>
      </c>
      <c r="G27" s="12" t="n">
        <f aca="false">3</f>
        <v>3</v>
      </c>
    </row>
    <row r="28" customFormat="false" ht="15" hidden="false" customHeight="false" outlineLevel="0" collapsed="false">
      <c r="A28" s="9" t="str">
        <f aca="false">IF($B$5="","",$B$5+20)</f>
        <v/>
      </c>
      <c r="B28" s="10"/>
      <c r="C28" s="10"/>
      <c r="D28" s="10"/>
      <c r="E28" s="10"/>
      <c r="F28" s="11" t="n">
        <f aca="false">IF(OR(B28="",E28=""),0,MOD(E28-B28,1)*24-IF(OR(C28="",D28=""),0,MOD(D28-C28,1)*24))</f>
        <v>0</v>
      </c>
      <c r="G28" s="12" t="n">
        <f aca="false">3</f>
        <v>3</v>
      </c>
    </row>
    <row r="29" customFormat="false" ht="15" hidden="false" customHeight="false" outlineLevel="0" collapsed="false">
      <c r="A29" s="9" t="str">
        <f aca="false">IF($B$5="","",$B$5+21)</f>
        <v/>
      </c>
      <c r="B29" s="10"/>
      <c r="C29" s="10"/>
      <c r="D29" s="10"/>
      <c r="E29" s="10"/>
      <c r="F29" s="11" t="n">
        <f aca="false">IF(OR(B29="",E29=""),0,MOD(E29-B29,1)*24-IF(OR(C29="",D29=""),0,MOD(D29-C29,1)*24))</f>
        <v>0</v>
      </c>
      <c r="G29" s="12" t="n">
        <f aca="false">4</f>
        <v>4</v>
      </c>
    </row>
    <row r="30" customFormat="false" ht="15" hidden="false" customHeight="false" outlineLevel="0" collapsed="false">
      <c r="A30" s="9" t="str">
        <f aca="false">IF($B$5="","",$B$5+22)</f>
        <v/>
      </c>
      <c r="B30" s="10"/>
      <c r="C30" s="10"/>
      <c r="D30" s="10"/>
      <c r="E30" s="10"/>
      <c r="F30" s="11" t="n">
        <f aca="false">IF(OR(B30="",E30=""),0,MOD(E30-B30,1)*24-IF(OR(C30="",D30=""),0,MOD(D30-C30,1)*24))</f>
        <v>0</v>
      </c>
      <c r="G30" s="12" t="n">
        <f aca="false">4</f>
        <v>4</v>
      </c>
    </row>
    <row r="31" customFormat="false" ht="15" hidden="false" customHeight="false" outlineLevel="0" collapsed="false">
      <c r="A31" s="9" t="str">
        <f aca="false">IF($B$5="","",$B$5+23)</f>
        <v/>
      </c>
      <c r="B31" s="10"/>
      <c r="C31" s="10"/>
      <c r="D31" s="10"/>
      <c r="E31" s="10"/>
      <c r="F31" s="11" t="n">
        <f aca="false">IF(OR(B31="",E31=""),0,MOD(E31-B31,1)*24-IF(OR(C31="",D31=""),0,MOD(D31-C31,1)*24))</f>
        <v>0</v>
      </c>
      <c r="G31" s="12" t="n">
        <f aca="false">4</f>
        <v>4</v>
      </c>
    </row>
    <row r="32" customFormat="false" ht="15" hidden="false" customHeight="false" outlineLevel="0" collapsed="false">
      <c r="A32" s="9" t="str">
        <f aca="false">IF($B$5="","",$B$5+24)</f>
        <v/>
      </c>
      <c r="B32" s="10"/>
      <c r="C32" s="10"/>
      <c r="D32" s="10"/>
      <c r="E32" s="10"/>
      <c r="F32" s="11" t="n">
        <f aca="false">IF(OR(B32="",E32=""),0,MOD(E32-B32,1)*24-IF(OR(C32="",D32=""),0,MOD(D32-C32,1)*24))</f>
        <v>0</v>
      </c>
      <c r="G32" s="12" t="n">
        <f aca="false">4</f>
        <v>4</v>
      </c>
    </row>
    <row r="33" customFormat="false" ht="15" hidden="false" customHeight="false" outlineLevel="0" collapsed="false">
      <c r="A33" s="9" t="str">
        <f aca="false">IF($B$5="","",$B$5+25)</f>
        <v/>
      </c>
      <c r="B33" s="10"/>
      <c r="C33" s="10"/>
      <c r="D33" s="10"/>
      <c r="E33" s="10"/>
      <c r="F33" s="11" t="n">
        <f aca="false">IF(OR(B33="",E33=""),0,MOD(E33-B33,1)*24-IF(OR(C33="",D33=""),0,MOD(D33-C33,1)*24))</f>
        <v>0</v>
      </c>
      <c r="G33" s="12" t="n">
        <f aca="false">4</f>
        <v>4</v>
      </c>
    </row>
    <row r="34" customFormat="false" ht="15" hidden="false" customHeight="false" outlineLevel="0" collapsed="false">
      <c r="A34" s="9" t="str">
        <f aca="false">IF($B$5="","",$B$5+26)</f>
        <v/>
      </c>
      <c r="B34" s="10"/>
      <c r="C34" s="10"/>
      <c r="D34" s="10"/>
      <c r="E34" s="10"/>
      <c r="F34" s="11" t="n">
        <f aca="false">IF(OR(B34="",E34=""),0,MOD(E34-B34,1)*24-IF(OR(C34="",D34=""),0,MOD(D34-C34,1)*24))</f>
        <v>0</v>
      </c>
      <c r="G34" s="12" t="n">
        <f aca="false">4</f>
        <v>4</v>
      </c>
    </row>
    <row r="35" customFormat="false" ht="15" hidden="false" customHeight="false" outlineLevel="0" collapsed="false">
      <c r="A35" s="9" t="str">
        <f aca="false">IF($B$5="","",$B$5+27)</f>
        <v/>
      </c>
      <c r="B35" s="10"/>
      <c r="C35" s="10"/>
      <c r="D35" s="10"/>
      <c r="E35" s="10"/>
      <c r="F35" s="11" t="n">
        <f aca="false">IF(OR(B35="",E35=""),0,MOD(E35-B35,1)*24-IF(OR(C35="",D35=""),0,MOD(D35-C35,1)*24))</f>
        <v>0</v>
      </c>
      <c r="G35" s="12" t="n">
        <f aca="false">4</f>
        <v>4</v>
      </c>
    </row>
    <row r="36" customFormat="false" ht="15" hidden="false" customHeight="false" outlineLevel="0" collapsed="false">
      <c r="A36" s="9" t="str">
        <f aca="false">IF($B$5="","",$B$5+28)</f>
        <v/>
      </c>
      <c r="B36" s="10"/>
      <c r="C36" s="10"/>
      <c r="D36" s="10"/>
      <c r="E36" s="10"/>
      <c r="F36" s="11" t="n">
        <f aca="false">IF(OR(B36="",E36=""),0,MOD(E36-B36,1)*24-IF(OR(C36="",D36=""),0,MOD(D36-C36,1)*24))</f>
        <v>0</v>
      </c>
      <c r="G36" s="12" t="n">
        <f aca="false">5</f>
        <v>5</v>
      </c>
    </row>
    <row r="37" customFormat="false" ht="15" hidden="false" customHeight="false" outlineLevel="0" collapsed="false">
      <c r="A37" s="9" t="str">
        <f aca="false">IF($B$5="","",$B$5+29)</f>
        <v/>
      </c>
      <c r="B37" s="10"/>
      <c r="C37" s="10"/>
      <c r="D37" s="10"/>
      <c r="E37" s="10"/>
      <c r="F37" s="11" t="n">
        <f aca="false">IF(OR(B37="",E37=""),0,MOD(E37-B37,1)*24-IF(OR(C37="",D37=""),0,MOD(D37-C37,1)*24))</f>
        <v>0</v>
      </c>
      <c r="G37" s="12" t="n">
        <f aca="false">5</f>
        <v>5</v>
      </c>
    </row>
    <row r="38" customFormat="false" ht="15" hidden="false" customHeight="false" outlineLevel="0" collapsed="false">
      <c r="A38" s="9" t="str">
        <f aca="false">IF($B$5="","",$B$5+30)</f>
        <v/>
      </c>
      <c r="B38" s="10"/>
      <c r="C38" s="10"/>
      <c r="D38" s="10"/>
      <c r="E38" s="10"/>
      <c r="F38" s="11" t="n">
        <f aca="false">IF(OR(B38="",E38=""),0,MOD(E38-B38,1)*24-IF(OR(C38="",D38=""),0,MOD(D38-C38,1)*24))</f>
        <v>0</v>
      </c>
      <c r="G38" s="12" t="n">
        <f aca="false">5</f>
        <v>5</v>
      </c>
    </row>
    <row r="39" customFormat="false" ht="15" hidden="false" customHeight="false" outlineLevel="0" collapsed="false">
      <c r="A39" s="9" t="str">
        <f aca="false">IF($B$5="","",$B$5+31)</f>
        <v/>
      </c>
      <c r="B39" s="10"/>
      <c r="C39" s="10"/>
      <c r="D39" s="10"/>
      <c r="E39" s="10"/>
      <c r="F39" s="11" t="n">
        <f aca="false">IF(OR(B39="",E39=""),0,MOD(E39-B39,1)*24-IF(OR(C39="",D39=""),0,MOD(D39-C39,1)*24))</f>
        <v>0</v>
      </c>
      <c r="G39" s="12" t="n">
        <f aca="false">5</f>
        <v>5</v>
      </c>
    </row>
    <row r="40" customFormat="false" ht="15" hidden="false" customHeight="false" outlineLevel="0" collapsed="false">
      <c r="A40" s="9" t="str">
        <f aca="false">IF($B$5="","",$B$5+32)</f>
        <v/>
      </c>
      <c r="B40" s="10"/>
      <c r="C40" s="10"/>
      <c r="D40" s="10"/>
      <c r="E40" s="10"/>
      <c r="F40" s="11" t="n">
        <f aca="false">IF(OR(B40="",E40=""),0,MOD(E40-B40,1)*24-IF(OR(C40="",D40=""),0,MOD(D40-C40,1)*24))</f>
        <v>0</v>
      </c>
      <c r="G40" s="12" t="n">
        <f aca="false">5</f>
        <v>5</v>
      </c>
    </row>
    <row r="41" customFormat="false" ht="15" hidden="false" customHeight="false" outlineLevel="0" collapsed="false">
      <c r="A41" s="9" t="str">
        <f aca="false">IF($B$5="","",$B$5+33)</f>
        <v/>
      </c>
      <c r="B41" s="10"/>
      <c r="C41" s="10"/>
      <c r="D41" s="10"/>
      <c r="E41" s="10"/>
      <c r="F41" s="11" t="n">
        <f aca="false">IF(OR(B41="",E41=""),0,MOD(E41-B41,1)*24-IF(OR(C41="",D41=""),0,MOD(D41-C41,1)*24))</f>
        <v>0</v>
      </c>
      <c r="G41" s="12" t="n">
        <f aca="false">5</f>
        <v>5</v>
      </c>
    </row>
    <row r="42" customFormat="false" ht="15" hidden="false" customHeight="false" outlineLevel="0" collapsed="false">
      <c r="A42" s="9" t="str">
        <f aca="false">IF($B$5="","",$B$5+34)</f>
        <v/>
      </c>
      <c r="B42" s="10"/>
      <c r="C42" s="10"/>
      <c r="D42" s="10"/>
      <c r="E42" s="10"/>
      <c r="F42" s="11" t="n">
        <f aca="false">IF(OR(B42="",E42=""),0,MOD(E42-B42,1)*24-IF(OR(C42="",D42=""),0,MOD(D42-C42,1)*24))</f>
        <v>0</v>
      </c>
      <c r="G42" s="12" t="n">
        <f aca="false">5</f>
        <v>5</v>
      </c>
    </row>
    <row r="44" customFormat="false" ht="23.85" hidden="false" customHeight="false" outlineLevel="0" collapsed="false">
      <c r="A44" s="8" t="s">
        <v>14</v>
      </c>
      <c r="B44" s="8" t="s">
        <v>15</v>
      </c>
      <c r="C44" s="8" t="s">
        <v>16</v>
      </c>
      <c r="D44" s="8" t="s">
        <v>17</v>
      </c>
      <c r="E44" s="8" t="s">
        <v>18</v>
      </c>
      <c r="F44" s="8" t="s">
        <v>19</v>
      </c>
    </row>
    <row r="45" customFormat="false" ht="15" hidden="false" customHeight="false" outlineLevel="0" collapsed="false">
      <c r="A45" s="13" t="s">
        <v>20</v>
      </c>
      <c r="B45" s="11" t="n">
        <f aca="false">SUMIF($G$8:$G$42,1,$F$8:$F$42)</f>
        <v>0</v>
      </c>
      <c r="C45" s="11" t="n">
        <f aca="false">MIN(B45,$J$4)</f>
        <v>0</v>
      </c>
      <c r="D45" s="11" t="n">
        <f aca="false">MAX(0,B45-$J$4)</f>
        <v>0</v>
      </c>
      <c r="E45" s="14" t="n">
        <f aca="false">C45*$J$3</f>
        <v>0</v>
      </c>
      <c r="F45" s="14" t="n">
        <f aca="false">D45*$J$3*$J$5</f>
        <v>0</v>
      </c>
    </row>
    <row r="46" customFormat="false" ht="15" hidden="false" customHeight="false" outlineLevel="0" collapsed="false">
      <c r="A46" s="13" t="s">
        <v>21</v>
      </c>
      <c r="B46" s="11" t="n">
        <f aca="false">SUMIF($G$8:$G$42,2,$F$8:$F$42)</f>
        <v>0</v>
      </c>
      <c r="C46" s="11" t="n">
        <f aca="false">MIN(B46,$J$4)</f>
        <v>0</v>
      </c>
      <c r="D46" s="11" t="n">
        <f aca="false">MAX(0,B46-$J$4)</f>
        <v>0</v>
      </c>
      <c r="E46" s="14" t="n">
        <f aca="false">C46*$J$3</f>
        <v>0</v>
      </c>
      <c r="F46" s="14" t="n">
        <f aca="false">D46*$J$3*$J$5</f>
        <v>0</v>
      </c>
    </row>
    <row r="47" customFormat="false" ht="15" hidden="false" customHeight="false" outlineLevel="0" collapsed="false">
      <c r="A47" s="13" t="s">
        <v>22</v>
      </c>
      <c r="B47" s="11" t="n">
        <f aca="false">SUMIF($G$8:$G$42,3,$F$8:$F$42)</f>
        <v>0</v>
      </c>
      <c r="C47" s="11" t="n">
        <f aca="false">MIN(B47,$J$4)</f>
        <v>0</v>
      </c>
      <c r="D47" s="11" t="n">
        <f aca="false">MAX(0,B47-$J$4)</f>
        <v>0</v>
      </c>
      <c r="E47" s="14" t="n">
        <f aca="false">C47*$J$3</f>
        <v>0</v>
      </c>
      <c r="F47" s="14" t="n">
        <f aca="false">D47*$J$3*$J$5</f>
        <v>0</v>
      </c>
    </row>
    <row r="48" customFormat="false" ht="15" hidden="false" customHeight="false" outlineLevel="0" collapsed="false">
      <c r="A48" s="13" t="s">
        <v>23</v>
      </c>
      <c r="B48" s="11" t="n">
        <f aca="false">SUMIF($G$8:$G$42,4,$F$8:$F$42)</f>
        <v>0</v>
      </c>
      <c r="C48" s="11" t="n">
        <f aca="false">MIN(B48,$J$4)</f>
        <v>0</v>
      </c>
      <c r="D48" s="11" t="n">
        <f aca="false">MAX(0,B48-$J$4)</f>
        <v>0</v>
      </c>
      <c r="E48" s="14" t="n">
        <f aca="false">C48*$J$3</f>
        <v>0</v>
      </c>
      <c r="F48" s="14" t="n">
        <f aca="false">D48*$J$3*$J$5</f>
        <v>0</v>
      </c>
    </row>
    <row r="49" customFormat="false" ht="15" hidden="false" customHeight="false" outlineLevel="0" collapsed="false">
      <c r="A49" s="13" t="s">
        <v>24</v>
      </c>
      <c r="B49" s="11" t="n">
        <f aca="false">SUMIF($G$8:$G$42,5,$F$8:$F$42)</f>
        <v>0</v>
      </c>
      <c r="C49" s="11" t="n">
        <f aca="false">MIN(B49,$J$4)</f>
        <v>0</v>
      </c>
      <c r="D49" s="11" t="n">
        <f aca="false">MAX(0,B49-$J$4)</f>
        <v>0</v>
      </c>
      <c r="E49" s="14" t="n">
        <f aca="false">C49*$J$3</f>
        <v>0</v>
      </c>
      <c r="F49" s="14" t="n">
        <f aca="false">D49*$J$3*$J$5</f>
        <v>0</v>
      </c>
    </row>
    <row r="50" customFormat="false" ht="15" hidden="false" customHeight="false" outlineLevel="0" collapsed="false">
      <c r="A50" s="13" t="s">
        <v>25</v>
      </c>
      <c r="B50" s="15" t="n">
        <f aca="false">SUM(B45:B49)</f>
        <v>0</v>
      </c>
      <c r="C50" s="15" t="n">
        <f aca="false">SUM(C45:C49)</f>
        <v>0</v>
      </c>
      <c r="D50" s="15" t="n">
        <f aca="false">SUM(D45:D49)</f>
        <v>0</v>
      </c>
      <c r="E50" s="16" t="n">
        <f aca="false">SUM(E45:E49)</f>
        <v>0</v>
      </c>
      <c r="F50" s="16" t="n">
        <f aca="false">SUM(F45:F49)</f>
        <v>0</v>
      </c>
    </row>
    <row r="52" customFormat="false" ht="15" hidden="false" customHeight="true" outlineLevel="0" collapsed="false">
      <c r="A52" s="17" t="s">
        <v>26</v>
      </c>
      <c r="B52" s="17"/>
      <c r="C52" s="17"/>
      <c r="D52" s="17"/>
      <c r="E52" s="16" t="n">
        <f aca="false">E50+F50</f>
        <v>0</v>
      </c>
    </row>
    <row r="54" customFormat="false" ht="24" hidden="false" customHeight="true" outlineLevel="0" collapsed="false">
      <c r="A54" s="18" t="s">
        <v>27</v>
      </c>
      <c r="B54" s="18"/>
      <c r="C54" s="18"/>
      <c r="D54" s="18"/>
      <c r="E54" s="18"/>
      <c r="F54" s="18"/>
      <c r="G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8"/>
    </row>
    <row r="57" customFormat="false" ht="15" hidden="false" customHeight="false" outlineLevel="0" collapsed="false">
      <c r="A57" s="19" t="s">
        <v>28</v>
      </c>
      <c r="D57" s="19" t="s">
        <v>29</v>
      </c>
    </row>
    <row r="58" customFormat="false" ht="15" hidden="false" customHeight="false" outlineLevel="0" collapsed="false">
      <c r="A58" s="0" t="s">
        <v>7</v>
      </c>
      <c r="D58" s="0" t="s">
        <v>7</v>
      </c>
    </row>
  </sheetData>
  <mergeCells count="6">
    <mergeCell ref="A1:G1"/>
    <mergeCell ref="B3:D3"/>
    <mergeCell ref="B4:D4"/>
    <mergeCell ref="B5:D5"/>
    <mergeCell ref="A52:D52"/>
    <mergeCell ref="A54:G55"/>
  </mergeCells>
  <dataValidations count="1">
    <dataValidation allowBlank="true" error="Enter a time such as 8:30 AM or 17:30." errorStyle="stop" errorTitle="Time" operator="between" showDropDown="false" showErrorMessage="false" showInputMessage="false" sqref="B8:E42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4"/>
  </cols>
  <sheetData>
    <row r="1" customFormat="false" ht="19.7" hidden="false" customHeight="true" outlineLevel="0" collapsed="false">
      <c r="A1" s="1" t="s">
        <v>30</v>
      </c>
      <c r="B1" s="1"/>
      <c r="C1" s="1"/>
      <c r="D1" s="1"/>
      <c r="E1" s="1"/>
      <c r="F1" s="1"/>
      <c r="G1" s="1"/>
    </row>
    <row r="3" customFormat="false" ht="15" hidden="false" customHeight="true" outlineLevel="0" collapsed="false">
      <c r="A3" s="2" t="s">
        <v>1</v>
      </c>
      <c r="B3" s="3" t="s">
        <v>31</v>
      </c>
      <c r="C3" s="3"/>
      <c r="D3" s="3"/>
      <c r="I3" s="2" t="s">
        <v>2</v>
      </c>
      <c r="J3" s="4" t="n">
        <v>20</v>
      </c>
    </row>
    <row r="4" customFormat="false" ht="23.85" hidden="false" customHeight="true" outlineLevel="0" collapsed="false">
      <c r="A4" s="2" t="s">
        <v>3</v>
      </c>
      <c r="B4" s="3" t="s">
        <v>32</v>
      </c>
      <c r="C4" s="3"/>
      <c r="D4" s="3"/>
      <c r="I4" s="2" t="s">
        <v>4</v>
      </c>
      <c r="J4" s="5" t="n">
        <v>40</v>
      </c>
    </row>
    <row r="5" customFormat="false" ht="15" hidden="false" customHeight="false" outlineLevel="0" collapsed="false">
      <c r="A5" s="2" t="s">
        <v>5</v>
      </c>
      <c r="B5" s="6" t="n">
        <v>46292</v>
      </c>
      <c r="C5" s="6"/>
      <c r="D5" s="6"/>
      <c r="I5" s="2" t="s">
        <v>6</v>
      </c>
      <c r="J5" s="7" t="n">
        <v>1.5</v>
      </c>
    </row>
    <row r="7" customFormat="false" ht="15" hidden="false" customHeight="false" outlineLevel="0" collapsed="fals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customFormat="false" ht="15" hidden="false" customHeight="false" outlineLevel="0" collapsed="false">
      <c r="A8" s="9" t="n">
        <f aca="false">IF($B$5="","",$B$5+0)</f>
        <v>46292</v>
      </c>
      <c r="B8" s="10"/>
      <c r="C8" s="10"/>
      <c r="D8" s="10"/>
      <c r="E8" s="10"/>
      <c r="F8" s="11" t="n">
        <f aca="false">IF(OR(B8="",E8=""),0,MOD(E8-B8,1)*24-IF(OR(C8="",D8=""),0,MOD(D8-C8,1)*24))</f>
        <v>0</v>
      </c>
      <c r="G8" s="12" t="n">
        <f aca="false">1</f>
        <v>1</v>
      </c>
    </row>
    <row r="9" customFormat="false" ht="15" hidden="false" customHeight="false" outlineLevel="0" collapsed="false">
      <c r="A9" s="9" t="n">
        <f aca="false">IF($B$5="","",$B$5+1)</f>
        <v>46293</v>
      </c>
      <c r="B9" s="10" t="n">
        <v>0.333333333333333</v>
      </c>
      <c r="C9" s="10" t="n">
        <v>0.5</v>
      </c>
      <c r="D9" s="10" t="n">
        <v>0.520833333333333</v>
      </c>
      <c r="E9" s="10" t="n">
        <v>0.6875</v>
      </c>
      <c r="F9" s="11" t="n">
        <f aca="false">IF(OR(B9="",E9=""),0,MOD(E9-B9,1)*24-IF(OR(C9="",D9=""),0,MOD(D9-C9,1)*24))</f>
        <v>8</v>
      </c>
      <c r="G9" s="12" t="n">
        <f aca="false">1</f>
        <v>1</v>
      </c>
    </row>
    <row r="10" customFormat="false" ht="15" hidden="false" customHeight="false" outlineLevel="0" collapsed="false">
      <c r="A10" s="9" t="n">
        <f aca="false">IF($B$5="","",$B$5+2)</f>
        <v>46294</v>
      </c>
      <c r="B10" s="10" t="n">
        <v>0.333333333333333</v>
      </c>
      <c r="C10" s="10" t="n">
        <v>0.5</v>
      </c>
      <c r="D10" s="10" t="n">
        <v>0.520833333333333</v>
      </c>
      <c r="E10" s="10" t="n">
        <v>0.729166666666667</v>
      </c>
      <c r="F10" s="11" t="n">
        <f aca="false">IF(OR(B10="",E10=""),0,MOD(E10-B10,1)*24-IF(OR(C10="",D10=""),0,MOD(D10-C10,1)*24))</f>
        <v>9</v>
      </c>
      <c r="G10" s="12" t="n">
        <f aca="false">1</f>
        <v>1</v>
      </c>
    </row>
    <row r="11" customFormat="false" ht="15" hidden="false" customHeight="false" outlineLevel="0" collapsed="false">
      <c r="A11" s="9" t="n">
        <f aca="false">IF($B$5="","",$B$5+3)</f>
        <v>46295</v>
      </c>
      <c r="B11" s="10" t="n">
        <v>0.333333333333333</v>
      </c>
      <c r="C11" s="10" t="n">
        <v>0.5</v>
      </c>
      <c r="D11" s="10" t="n">
        <v>0.520833333333333</v>
      </c>
      <c r="E11" s="10" t="n">
        <v>0.729166666666667</v>
      </c>
      <c r="F11" s="11" t="n">
        <f aca="false">IF(OR(B11="",E11=""),0,MOD(E11-B11,1)*24-IF(OR(C11="",D11=""),0,MOD(D11-C11,1)*24))</f>
        <v>9</v>
      </c>
      <c r="G11" s="12" t="n">
        <f aca="false">1</f>
        <v>1</v>
      </c>
    </row>
    <row r="12" customFormat="false" ht="15" hidden="false" customHeight="false" outlineLevel="0" collapsed="false">
      <c r="A12" s="9" t="n">
        <f aca="false">IF($B$5="","",$B$5+4)</f>
        <v>46296</v>
      </c>
      <c r="B12" s="10" t="n">
        <v>0.333333333333333</v>
      </c>
      <c r="C12" s="10" t="n">
        <v>0.5</v>
      </c>
      <c r="D12" s="10" t="n">
        <v>0.520833333333333</v>
      </c>
      <c r="E12" s="10" t="n">
        <v>0.729166666666667</v>
      </c>
      <c r="F12" s="11" t="n">
        <f aca="false">IF(OR(B12="",E12=""),0,MOD(E12-B12,1)*24-IF(OR(C12="",D12=""),0,MOD(D12-C12,1)*24))</f>
        <v>9</v>
      </c>
      <c r="G12" s="12" t="n">
        <f aca="false">1</f>
        <v>1</v>
      </c>
    </row>
    <row r="13" customFormat="false" ht="15" hidden="false" customHeight="false" outlineLevel="0" collapsed="false">
      <c r="A13" s="9" t="n">
        <f aca="false">IF($B$5="","",$B$5+5)</f>
        <v>46297</v>
      </c>
      <c r="B13" s="10" t="n">
        <v>0.333333333333333</v>
      </c>
      <c r="C13" s="10" t="n">
        <v>0.5</v>
      </c>
      <c r="D13" s="10" t="n">
        <v>0.520833333333333</v>
      </c>
      <c r="E13" s="10" t="n">
        <v>0.729166666666667</v>
      </c>
      <c r="F13" s="11" t="n">
        <f aca="false">IF(OR(B13="",E13=""),0,MOD(E13-B13,1)*24-IF(OR(C13="",D13=""),0,MOD(D13-C13,1)*24))</f>
        <v>9</v>
      </c>
      <c r="G13" s="12" t="n">
        <f aca="false">1</f>
        <v>1</v>
      </c>
    </row>
    <row r="14" customFormat="false" ht="15" hidden="false" customHeight="false" outlineLevel="0" collapsed="false">
      <c r="A14" s="9" t="n">
        <f aca="false">IF($B$5="","",$B$5+6)</f>
        <v>46298</v>
      </c>
      <c r="B14" s="10"/>
      <c r="C14" s="10"/>
      <c r="D14" s="10"/>
      <c r="E14" s="10"/>
      <c r="F14" s="11" t="n">
        <f aca="false">IF(OR(B14="",E14=""),0,MOD(E14-B14,1)*24-IF(OR(C14="",D14=""),0,MOD(D14-C14,1)*24))</f>
        <v>0</v>
      </c>
      <c r="G14" s="12" t="n">
        <f aca="false">1</f>
        <v>1</v>
      </c>
    </row>
    <row r="15" customFormat="false" ht="15" hidden="false" customHeight="false" outlineLevel="0" collapsed="false">
      <c r="A15" s="9" t="n">
        <f aca="false">IF($B$5="","",$B$5+7)</f>
        <v>46299</v>
      </c>
      <c r="B15" s="10"/>
      <c r="C15" s="10"/>
      <c r="D15" s="10"/>
      <c r="E15" s="10"/>
      <c r="F15" s="11" t="n">
        <f aca="false">IF(OR(B15="",E15=""),0,MOD(E15-B15,1)*24-IF(OR(C15="",D15=""),0,MOD(D15-C15,1)*24))</f>
        <v>0</v>
      </c>
      <c r="G15" s="12" t="n">
        <f aca="false">2</f>
        <v>2</v>
      </c>
    </row>
    <row r="16" customFormat="false" ht="15" hidden="false" customHeight="false" outlineLevel="0" collapsed="false">
      <c r="A16" s="9" t="n">
        <f aca="false">IF($B$5="","",$B$5+8)</f>
        <v>46300</v>
      </c>
      <c r="B16" s="10" t="n">
        <v>0.333333333333333</v>
      </c>
      <c r="C16" s="10" t="n">
        <v>0.5</v>
      </c>
      <c r="D16" s="10" t="n">
        <v>0.520833333333333</v>
      </c>
      <c r="E16" s="10" t="n">
        <v>0.6875</v>
      </c>
      <c r="F16" s="11" t="n">
        <f aca="false">IF(OR(B16="",E16=""),0,MOD(E16-B16,1)*24-IF(OR(C16="",D16=""),0,MOD(D16-C16,1)*24))</f>
        <v>8</v>
      </c>
      <c r="G16" s="12" t="n">
        <f aca="false">2</f>
        <v>2</v>
      </c>
    </row>
    <row r="17" customFormat="false" ht="15" hidden="false" customHeight="false" outlineLevel="0" collapsed="false">
      <c r="A17" s="9" t="n">
        <f aca="false">IF($B$5="","",$B$5+9)</f>
        <v>46301</v>
      </c>
      <c r="B17" s="10" t="n">
        <v>0.333333333333333</v>
      </c>
      <c r="C17" s="10" t="n">
        <v>0.5</v>
      </c>
      <c r="D17" s="10" t="n">
        <v>0.520833333333333</v>
      </c>
      <c r="E17" s="10" t="n">
        <v>0.729166666666667</v>
      </c>
      <c r="F17" s="11" t="n">
        <f aca="false">IF(OR(B17="",E17=""),0,MOD(E17-B17,1)*24-IF(OR(C17="",D17=""),0,MOD(D17-C17,1)*24))</f>
        <v>9</v>
      </c>
      <c r="G17" s="12" t="n">
        <f aca="false">2</f>
        <v>2</v>
      </c>
    </row>
    <row r="18" customFormat="false" ht="15" hidden="false" customHeight="false" outlineLevel="0" collapsed="false">
      <c r="A18" s="9" t="n">
        <f aca="false">IF($B$5="","",$B$5+10)</f>
        <v>46302</v>
      </c>
      <c r="B18" s="10" t="n">
        <v>0.333333333333333</v>
      </c>
      <c r="C18" s="10" t="n">
        <v>0.5</v>
      </c>
      <c r="D18" s="10" t="n">
        <v>0.520833333333333</v>
      </c>
      <c r="E18" s="10" t="n">
        <v>0.729166666666667</v>
      </c>
      <c r="F18" s="11" t="n">
        <f aca="false">IF(OR(B18="",E18=""),0,MOD(E18-B18,1)*24-IF(OR(C18="",D18=""),0,MOD(D18-C18,1)*24))</f>
        <v>9</v>
      </c>
      <c r="G18" s="12" t="n">
        <f aca="false">2</f>
        <v>2</v>
      </c>
    </row>
    <row r="19" customFormat="false" ht="15" hidden="false" customHeight="false" outlineLevel="0" collapsed="false">
      <c r="A19" s="9" t="n">
        <f aca="false">IF($B$5="","",$B$5+11)</f>
        <v>46303</v>
      </c>
      <c r="B19" s="10" t="n">
        <v>0.333333333333333</v>
      </c>
      <c r="C19" s="10" t="n">
        <v>0.5</v>
      </c>
      <c r="D19" s="10" t="n">
        <v>0.520833333333333</v>
      </c>
      <c r="E19" s="10" t="n">
        <v>0.729166666666667</v>
      </c>
      <c r="F19" s="11" t="n">
        <f aca="false">IF(OR(B19="",E19=""),0,MOD(E19-B19,1)*24-IF(OR(C19="",D19=""),0,MOD(D19-C19,1)*24))</f>
        <v>9</v>
      </c>
      <c r="G19" s="12" t="n">
        <f aca="false">2</f>
        <v>2</v>
      </c>
    </row>
    <row r="20" customFormat="false" ht="15" hidden="false" customHeight="false" outlineLevel="0" collapsed="false">
      <c r="A20" s="9" t="n">
        <f aca="false">IF($B$5="","",$B$5+12)</f>
        <v>46304</v>
      </c>
      <c r="B20" s="10" t="n">
        <v>0.333333333333333</v>
      </c>
      <c r="C20" s="10" t="n">
        <v>0.5</v>
      </c>
      <c r="D20" s="10" t="n">
        <v>0.520833333333333</v>
      </c>
      <c r="E20" s="10" t="n">
        <v>0.729166666666667</v>
      </c>
      <c r="F20" s="11" t="n">
        <f aca="false">IF(OR(B20="",E20=""),0,MOD(E20-B20,1)*24-IF(OR(C20="",D20=""),0,MOD(D20-C20,1)*24))</f>
        <v>9</v>
      </c>
      <c r="G20" s="12" t="n">
        <f aca="false">2</f>
        <v>2</v>
      </c>
    </row>
    <row r="21" customFormat="false" ht="15" hidden="false" customHeight="false" outlineLevel="0" collapsed="false">
      <c r="A21" s="9" t="n">
        <f aca="false">IF($B$5="","",$B$5+13)</f>
        <v>46305</v>
      </c>
      <c r="B21" s="10"/>
      <c r="C21" s="10"/>
      <c r="D21" s="10"/>
      <c r="E21" s="10"/>
      <c r="F21" s="11" t="n">
        <f aca="false">IF(OR(B21="",E21=""),0,MOD(E21-B21,1)*24-IF(OR(C21="",D21=""),0,MOD(D21-C21,1)*24))</f>
        <v>0</v>
      </c>
      <c r="G21" s="12" t="n">
        <f aca="false">2</f>
        <v>2</v>
      </c>
    </row>
    <row r="22" customFormat="false" ht="15" hidden="false" customHeight="false" outlineLevel="0" collapsed="false">
      <c r="A22" s="9" t="n">
        <f aca="false">IF($B$5="","",$B$5+14)</f>
        <v>46306</v>
      </c>
      <c r="B22" s="10"/>
      <c r="C22" s="10"/>
      <c r="D22" s="10"/>
      <c r="E22" s="10"/>
      <c r="F22" s="11" t="n">
        <f aca="false">IF(OR(B22="",E22=""),0,MOD(E22-B22,1)*24-IF(OR(C22="",D22=""),0,MOD(D22-C22,1)*24))</f>
        <v>0</v>
      </c>
      <c r="G22" s="12" t="n">
        <f aca="false">3</f>
        <v>3</v>
      </c>
    </row>
    <row r="23" customFormat="false" ht="15" hidden="false" customHeight="false" outlineLevel="0" collapsed="false">
      <c r="A23" s="9" t="n">
        <f aca="false">IF($B$5="","",$B$5+15)</f>
        <v>46307</v>
      </c>
      <c r="B23" s="10" t="n">
        <v>0.333333333333333</v>
      </c>
      <c r="C23" s="10" t="n">
        <v>0.5</v>
      </c>
      <c r="D23" s="10" t="n">
        <v>0.520833333333333</v>
      </c>
      <c r="E23" s="10" t="n">
        <v>0.6875</v>
      </c>
      <c r="F23" s="11" t="n">
        <f aca="false">IF(OR(B23="",E23=""),0,MOD(E23-B23,1)*24-IF(OR(C23="",D23=""),0,MOD(D23-C23,1)*24))</f>
        <v>8</v>
      </c>
      <c r="G23" s="12" t="n">
        <f aca="false">3</f>
        <v>3</v>
      </c>
    </row>
    <row r="24" customFormat="false" ht="15" hidden="false" customHeight="false" outlineLevel="0" collapsed="false">
      <c r="A24" s="9" t="n">
        <f aca="false">IF($B$5="","",$B$5+16)</f>
        <v>46308</v>
      </c>
      <c r="B24" s="10" t="n">
        <v>0.333333333333333</v>
      </c>
      <c r="C24" s="10" t="n">
        <v>0.5</v>
      </c>
      <c r="D24" s="10" t="n">
        <v>0.520833333333333</v>
      </c>
      <c r="E24" s="10" t="n">
        <v>0.729166666666667</v>
      </c>
      <c r="F24" s="11" t="n">
        <f aca="false">IF(OR(B24="",E24=""),0,MOD(E24-B24,1)*24-IF(OR(C24="",D24=""),0,MOD(D24-C24,1)*24))</f>
        <v>9</v>
      </c>
      <c r="G24" s="12" t="n">
        <f aca="false">3</f>
        <v>3</v>
      </c>
    </row>
    <row r="25" customFormat="false" ht="15" hidden="false" customHeight="false" outlineLevel="0" collapsed="false">
      <c r="A25" s="9" t="n">
        <f aca="false">IF($B$5="","",$B$5+17)</f>
        <v>46309</v>
      </c>
      <c r="B25" s="10" t="n">
        <v>0.333333333333333</v>
      </c>
      <c r="C25" s="10" t="n">
        <v>0.5</v>
      </c>
      <c r="D25" s="10" t="n">
        <v>0.520833333333333</v>
      </c>
      <c r="E25" s="10" t="n">
        <v>0.729166666666667</v>
      </c>
      <c r="F25" s="11" t="n">
        <f aca="false">IF(OR(B25="",E25=""),0,MOD(E25-B25,1)*24-IF(OR(C25="",D25=""),0,MOD(D25-C25,1)*24))</f>
        <v>9</v>
      </c>
      <c r="G25" s="12" t="n">
        <f aca="false">3</f>
        <v>3</v>
      </c>
    </row>
    <row r="26" customFormat="false" ht="15" hidden="false" customHeight="false" outlineLevel="0" collapsed="false">
      <c r="A26" s="9" t="n">
        <f aca="false">IF($B$5="","",$B$5+18)</f>
        <v>46310</v>
      </c>
      <c r="B26" s="10" t="n">
        <v>0.333333333333333</v>
      </c>
      <c r="C26" s="10" t="n">
        <v>0.5</v>
      </c>
      <c r="D26" s="10" t="n">
        <v>0.520833333333333</v>
      </c>
      <c r="E26" s="10" t="n">
        <v>0.729166666666667</v>
      </c>
      <c r="F26" s="11" t="n">
        <f aca="false">IF(OR(B26="",E26=""),0,MOD(E26-B26,1)*24-IF(OR(C26="",D26=""),0,MOD(D26-C26,1)*24))</f>
        <v>9</v>
      </c>
      <c r="G26" s="12" t="n">
        <f aca="false">3</f>
        <v>3</v>
      </c>
    </row>
    <row r="27" customFormat="false" ht="15" hidden="false" customHeight="false" outlineLevel="0" collapsed="false">
      <c r="A27" s="9" t="n">
        <f aca="false">IF($B$5="","",$B$5+19)</f>
        <v>46311</v>
      </c>
      <c r="B27" s="10" t="n">
        <v>0.333333333333333</v>
      </c>
      <c r="C27" s="10" t="n">
        <v>0.5</v>
      </c>
      <c r="D27" s="10" t="n">
        <v>0.520833333333333</v>
      </c>
      <c r="E27" s="10" t="n">
        <v>0.729166666666667</v>
      </c>
      <c r="F27" s="11" t="n">
        <f aca="false">IF(OR(B27="",E27=""),0,MOD(E27-B27,1)*24-IF(OR(C27="",D27=""),0,MOD(D27-C27,1)*24))</f>
        <v>9</v>
      </c>
      <c r="G27" s="12" t="n">
        <f aca="false">3</f>
        <v>3</v>
      </c>
    </row>
    <row r="28" customFormat="false" ht="15" hidden="false" customHeight="false" outlineLevel="0" collapsed="false">
      <c r="A28" s="9" t="n">
        <f aca="false">IF($B$5="","",$B$5+20)</f>
        <v>46312</v>
      </c>
      <c r="B28" s="10"/>
      <c r="C28" s="10"/>
      <c r="D28" s="10"/>
      <c r="E28" s="10"/>
      <c r="F28" s="11" t="n">
        <f aca="false">IF(OR(B28="",E28=""),0,MOD(E28-B28,1)*24-IF(OR(C28="",D28=""),0,MOD(D28-C28,1)*24))</f>
        <v>0</v>
      </c>
      <c r="G28" s="12" t="n">
        <f aca="false">3</f>
        <v>3</v>
      </c>
    </row>
    <row r="29" customFormat="false" ht="15" hidden="false" customHeight="false" outlineLevel="0" collapsed="false">
      <c r="A29" s="9" t="n">
        <f aca="false">IF($B$5="","",$B$5+21)</f>
        <v>46313</v>
      </c>
      <c r="B29" s="10"/>
      <c r="C29" s="10"/>
      <c r="D29" s="10"/>
      <c r="E29" s="10"/>
      <c r="F29" s="11" t="n">
        <f aca="false">IF(OR(B29="",E29=""),0,MOD(E29-B29,1)*24-IF(OR(C29="",D29=""),0,MOD(D29-C29,1)*24))</f>
        <v>0</v>
      </c>
      <c r="G29" s="12" t="n">
        <f aca="false">4</f>
        <v>4</v>
      </c>
    </row>
    <row r="30" customFormat="false" ht="15" hidden="false" customHeight="false" outlineLevel="0" collapsed="false">
      <c r="A30" s="9" t="n">
        <f aca="false">IF($B$5="","",$B$5+22)</f>
        <v>46314</v>
      </c>
      <c r="B30" s="10" t="n">
        <v>0.333333333333333</v>
      </c>
      <c r="C30" s="10" t="n">
        <v>0.5</v>
      </c>
      <c r="D30" s="10" t="n">
        <v>0.520833333333333</v>
      </c>
      <c r="E30" s="10" t="n">
        <v>0.6875</v>
      </c>
      <c r="F30" s="11" t="n">
        <f aca="false">IF(OR(B30="",E30=""),0,MOD(E30-B30,1)*24-IF(OR(C30="",D30=""),0,MOD(D30-C30,1)*24))</f>
        <v>8</v>
      </c>
      <c r="G30" s="12" t="n">
        <f aca="false">4</f>
        <v>4</v>
      </c>
    </row>
    <row r="31" customFormat="false" ht="15" hidden="false" customHeight="false" outlineLevel="0" collapsed="false">
      <c r="A31" s="9" t="n">
        <f aca="false">IF($B$5="","",$B$5+23)</f>
        <v>46315</v>
      </c>
      <c r="B31" s="10" t="n">
        <v>0.333333333333333</v>
      </c>
      <c r="C31" s="10" t="n">
        <v>0.5</v>
      </c>
      <c r="D31" s="10" t="n">
        <v>0.520833333333333</v>
      </c>
      <c r="E31" s="10" t="n">
        <v>0.729166666666667</v>
      </c>
      <c r="F31" s="11" t="n">
        <f aca="false">IF(OR(B31="",E31=""),0,MOD(E31-B31,1)*24-IF(OR(C31="",D31=""),0,MOD(D31-C31,1)*24))</f>
        <v>9</v>
      </c>
      <c r="G31" s="12" t="n">
        <f aca="false">4</f>
        <v>4</v>
      </c>
    </row>
    <row r="32" customFormat="false" ht="15" hidden="false" customHeight="false" outlineLevel="0" collapsed="false">
      <c r="A32" s="9" t="n">
        <f aca="false">IF($B$5="","",$B$5+24)</f>
        <v>46316</v>
      </c>
      <c r="B32" s="10" t="n">
        <v>0.333333333333333</v>
      </c>
      <c r="C32" s="10" t="n">
        <v>0.5</v>
      </c>
      <c r="D32" s="10" t="n">
        <v>0.520833333333333</v>
      </c>
      <c r="E32" s="10" t="n">
        <v>0.729166666666667</v>
      </c>
      <c r="F32" s="11" t="n">
        <f aca="false">IF(OR(B32="",E32=""),0,MOD(E32-B32,1)*24-IF(OR(C32="",D32=""),0,MOD(D32-C32,1)*24))</f>
        <v>9</v>
      </c>
      <c r="G32" s="12" t="n">
        <f aca="false">4</f>
        <v>4</v>
      </c>
    </row>
    <row r="33" customFormat="false" ht="15" hidden="false" customHeight="false" outlineLevel="0" collapsed="false">
      <c r="A33" s="9" t="n">
        <f aca="false">IF($B$5="","",$B$5+25)</f>
        <v>46317</v>
      </c>
      <c r="B33" s="10" t="n">
        <v>0.333333333333333</v>
      </c>
      <c r="C33" s="10" t="n">
        <v>0.5</v>
      </c>
      <c r="D33" s="10" t="n">
        <v>0.520833333333333</v>
      </c>
      <c r="E33" s="10" t="n">
        <v>0.729166666666667</v>
      </c>
      <c r="F33" s="11" t="n">
        <f aca="false">IF(OR(B33="",E33=""),0,MOD(E33-B33,1)*24-IF(OR(C33="",D33=""),0,MOD(D33-C33,1)*24))</f>
        <v>9</v>
      </c>
      <c r="G33" s="12" t="n">
        <f aca="false">4</f>
        <v>4</v>
      </c>
    </row>
    <row r="34" customFormat="false" ht="15" hidden="false" customHeight="false" outlineLevel="0" collapsed="false">
      <c r="A34" s="9" t="n">
        <f aca="false">IF($B$5="","",$B$5+26)</f>
        <v>46318</v>
      </c>
      <c r="B34" s="10" t="n">
        <v>0.333333333333333</v>
      </c>
      <c r="C34" s="10" t="n">
        <v>0.5</v>
      </c>
      <c r="D34" s="10" t="n">
        <v>0.520833333333333</v>
      </c>
      <c r="E34" s="10" t="n">
        <v>0.729166666666667</v>
      </c>
      <c r="F34" s="11" t="n">
        <f aca="false">IF(OR(B34="",E34=""),0,MOD(E34-B34,1)*24-IF(OR(C34="",D34=""),0,MOD(D34-C34,1)*24))</f>
        <v>9</v>
      </c>
      <c r="G34" s="12" t="n">
        <f aca="false">4</f>
        <v>4</v>
      </c>
    </row>
    <row r="35" customFormat="false" ht="15" hidden="false" customHeight="false" outlineLevel="0" collapsed="false">
      <c r="A35" s="9" t="n">
        <f aca="false">IF($B$5="","",$B$5+27)</f>
        <v>46319</v>
      </c>
      <c r="B35" s="10"/>
      <c r="C35" s="10"/>
      <c r="D35" s="10"/>
      <c r="E35" s="10"/>
      <c r="F35" s="11" t="n">
        <f aca="false">IF(OR(B35="",E35=""),0,MOD(E35-B35,1)*24-IF(OR(C35="",D35=""),0,MOD(D35-C35,1)*24))</f>
        <v>0</v>
      </c>
      <c r="G35" s="12" t="n">
        <f aca="false">4</f>
        <v>4</v>
      </c>
    </row>
    <row r="36" customFormat="false" ht="15" hidden="false" customHeight="false" outlineLevel="0" collapsed="false">
      <c r="A36" s="9" t="n">
        <f aca="false">IF($B$5="","",$B$5+28)</f>
        <v>46320</v>
      </c>
      <c r="B36" s="10"/>
      <c r="C36" s="10"/>
      <c r="D36" s="10"/>
      <c r="E36" s="10"/>
      <c r="F36" s="11" t="n">
        <f aca="false">IF(OR(B36="",E36=""),0,MOD(E36-B36,1)*24-IF(OR(C36="",D36=""),0,MOD(D36-C36,1)*24))</f>
        <v>0</v>
      </c>
      <c r="G36" s="12" t="n">
        <f aca="false">5</f>
        <v>5</v>
      </c>
    </row>
    <row r="37" customFormat="false" ht="15" hidden="false" customHeight="false" outlineLevel="0" collapsed="false">
      <c r="A37" s="9" t="n">
        <f aca="false">IF($B$5="","",$B$5+29)</f>
        <v>46321</v>
      </c>
      <c r="B37" s="10" t="n">
        <v>0.333333333333333</v>
      </c>
      <c r="C37" s="10" t="n">
        <v>0.5</v>
      </c>
      <c r="D37" s="10" t="n">
        <v>0.520833333333333</v>
      </c>
      <c r="E37" s="10" t="n">
        <v>0.6875</v>
      </c>
      <c r="F37" s="11" t="n">
        <f aca="false">IF(OR(B37="",E37=""),0,MOD(E37-B37,1)*24-IF(OR(C37="",D37=""),0,MOD(D37-C37,1)*24))</f>
        <v>8</v>
      </c>
      <c r="G37" s="12" t="n">
        <f aca="false">5</f>
        <v>5</v>
      </c>
    </row>
    <row r="38" customFormat="false" ht="15" hidden="false" customHeight="false" outlineLevel="0" collapsed="false">
      <c r="A38" s="9" t="n">
        <f aca="false">IF($B$5="","",$B$5+30)</f>
        <v>46322</v>
      </c>
      <c r="B38" s="10" t="n">
        <v>0.333333333333333</v>
      </c>
      <c r="C38" s="10" t="n">
        <v>0.5</v>
      </c>
      <c r="D38" s="10" t="n">
        <v>0.520833333333333</v>
      </c>
      <c r="E38" s="10" t="n">
        <v>0.729166666666667</v>
      </c>
      <c r="F38" s="11" t="n">
        <f aca="false">IF(OR(B38="",E38=""),0,MOD(E38-B38,1)*24-IF(OR(C38="",D38=""),0,MOD(D38-C38,1)*24))</f>
        <v>9</v>
      </c>
      <c r="G38" s="12" t="n">
        <f aca="false">5</f>
        <v>5</v>
      </c>
    </row>
    <row r="39" customFormat="false" ht="15" hidden="false" customHeight="false" outlineLevel="0" collapsed="false">
      <c r="A39" s="9" t="n">
        <f aca="false">IF($B$5="","",$B$5+31)</f>
        <v>46323</v>
      </c>
      <c r="B39" s="10" t="n">
        <v>0.333333333333333</v>
      </c>
      <c r="C39" s="10" t="n">
        <v>0.5</v>
      </c>
      <c r="D39" s="10" t="n">
        <v>0.520833333333333</v>
      </c>
      <c r="E39" s="10" t="n">
        <v>0.729166666666667</v>
      </c>
      <c r="F39" s="11" t="n">
        <f aca="false">IF(OR(B39="",E39=""),0,MOD(E39-B39,1)*24-IF(OR(C39="",D39=""),0,MOD(D39-C39,1)*24))</f>
        <v>9</v>
      </c>
      <c r="G39" s="12" t="n">
        <f aca="false">5</f>
        <v>5</v>
      </c>
    </row>
    <row r="40" customFormat="false" ht="15" hidden="false" customHeight="false" outlineLevel="0" collapsed="false">
      <c r="A40" s="9" t="n">
        <f aca="false">IF($B$5="","",$B$5+32)</f>
        <v>46324</v>
      </c>
      <c r="B40" s="10" t="n">
        <v>0.333333333333333</v>
      </c>
      <c r="C40" s="10" t="n">
        <v>0.5</v>
      </c>
      <c r="D40" s="10" t="n">
        <v>0.520833333333333</v>
      </c>
      <c r="E40" s="10" t="n">
        <v>0.729166666666667</v>
      </c>
      <c r="F40" s="11" t="n">
        <f aca="false">IF(OR(B40="",E40=""),0,MOD(E40-B40,1)*24-IF(OR(C40="",D40=""),0,MOD(D40-C40,1)*24))</f>
        <v>9</v>
      </c>
      <c r="G40" s="12" t="n">
        <f aca="false">5</f>
        <v>5</v>
      </c>
    </row>
    <row r="41" customFormat="false" ht="15" hidden="false" customHeight="false" outlineLevel="0" collapsed="false">
      <c r="A41" s="9" t="n">
        <f aca="false">IF($B$5="","",$B$5+33)</f>
        <v>46325</v>
      </c>
      <c r="B41" s="10" t="n">
        <v>0.333333333333333</v>
      </c>
      <c r="C41" s="10" t="n">
        <v>0.5</v>
      </c>
      <c r="D41" s="10" t="n">
        <v>0.520833333333333</v>
      </c>
      <c r="E41" s="10" t="n">
        <v>0.729166666666667</v>
      </c>
      <c r="F41" s="11" t="n">
        <f aca="false">IF(OR(B41="",E41=""),0,MOD(E41-B41,1)*24-IF(OR(C41="",D41=""),0,MOD(D41-C41,1)*24))</f>
        <v>9</v>
      </c>
      <c r="G41" s="12" t="n">
        <f aca="false">5</f>
        <v>5</v>
      </c>
    </row>
    <row r="42" customFormat="false" ht="15" hidden="false" customHeight="false" outlineLevel="0" collapsed="false">
      <c r="A42" s="9" t="n">
        <f aca="false">IF($B$5="","",$B$5+34)</f>
        <v>46326</v>
      </c>
      <c r="B42" s="10"/>
      <c r="C42" s="10"/>
      <c r="D42" s="10"/>
      <c r="E42" s="10"/>
      <c r="F42" s="11" t="n">
        <f aca="false">IF(OR(B42="",E42=""),0,MOD(E42-B42,1)*24-IF(OR(C42="",D42=""),0,MOD(D42-C42,1)*24))</f>
        <v>0</v>
      </c>
      <c r="G42" s="12" t="n">
        <f aca="false">5</f>
        <v>5</v>
      </c>
    </row>
    <row r="44" customFormat="false" ht="23.85" hidden="false" customHeight="false" outlineLevel="0" collapsed="false">
      <c r="A44" s="8" t="s">
        <v>14</v>
      </c>
      <c r="B44" s="8" t="s">
        <v>15</v>
      </c>
      <c r="C44" s="8" t="s">
        <v>16</v>
      </c>
      <c r="D44" s="8" t="s">
        <v>17</v>
      </c>
      <c r="E44" s="8" t="s">
        <v>18</v>
      </c>
      <c r="F44" s="8" t="s">
        <v>19</v>
      </c>
    </row>
    <row r="45" customFormat="false" ht="15" hidden="false" customHeight="false" outlineLevel="0" collapsed="false">
      <c r="A45" s="13" t="s">
        <v>20</v>
      </c>
      <c r="B45" s="11" t="n">
        <f aca="false">SUMIF($G$8:$G$42,1,$F$8:$F$42)</f>
        <v>44</v>
      </c>
      <c r="C45" s="11" t="n">
        <f aca="false">MIN(B45,$J$4)</f>
        <v>40</v>
      </c>
      <c r="D45" s="11" t="n">
        <f aca="false">MAX(0,B45-$J$4)</f>
        <v>4</v>
      </c>
      <c r="E45" s="14" t="n">
        <f aca="false">C45*$J$3</f>
        <v>800</v>
      </c>
      <c r="F45" s="14" t="n">
        <f aca="false">D45*$J$3*$J$5</f>
        <v>120</v>
      </c>
    </row>
    <row r="46" customFormat="false" ht="15" hidden="false" customHeight="false" outlineLevel="0" collapsed="false">
      <c r="A46" s="13" t="s">
        <v>21</v>
      </c>
      <c r="B46" s="11" t="n">
        <f aca="false">SUMIF($G$8:$G$42,2,$F$8:$F$42)</f>
        <v>44</v>
      </c>
      <c r="C46" s="11" t="n">
        <f aca="false">MIN(B46,$J$4)</f>
        <v>40</v>
      </c>
      <c r="D46" s="11" t="n">
        <f aca="false">MAX(0,B46-$J$4)</f>
        <v>4</v>
      </c>
      <c r="E46" s="14" t="n">
        <f aca="false">C46*$J$3</f>
        <v>800</v>
      </c>
      <c r="F46" s="14" t="n">
        <f aca="false">D46*$J$3*$J$5</f>
        <v>120</v>
      </c>
    </row>
    <row r="47" customFormat="false" ht="15" hidden="false" customHeight="false" outlineLevel="0" collapsed="false">
      <c r="A47" s="13" t="s">
        <v>22</v>
      </c>
      <c r="B47" s="11" t="n">
        <f aca="false">SUMIF($G$8:$G$42,3,$F$8:$F$42)</f>
        <v>44</v>
      </c>
      <c r="C47" s="11" t="n">
        <f aca="false">MIN(B47,$J$4)</f>
        <v>40</v>
      </c>
      <c r="D47" s="11" t="n">
        <f aca="false">MAX(0,B47-$J$4)</f>
        <v>4</v>
      </c>
      <c r="E47" s="14" t="n">
        <f aca="false">C47*$J$3</f>
        <v>800</v>
      </c>
      <c r="F47" s="14" t="n">
        <f aca="false">D47*$J$3*$J$5</f>
        <v>120</v>
      </c>
    </row>
    <row r="48" customFormat="false" ht="15" hidden="false" customHeight="false" outlineLevel="0" collapsed="false">
      <c r="A48" s="13" t="s">
        <v>23</v>
      </c>
      <c r="B48" s="11" t="n">
        <f aca="false">SUMIF($G$8:$G$42,4,$F$8:$F$42)</f>
        <v>44</v>
      </c>
      <c r="C48" s="11" t="n">
        <f aca="false">MIN(B48,$J$4)</f>
        <v>40</v>
      </c>
      <c r="D48" s="11" t="n">
        <f aca="false">MAX(0,B48-$J$4)</f>
        <v>4</v>
      </c>
      <c r="E48" s="14" t="n">
        <f aca="false">C48*$J$3</f>
        <v>800</v>
      </c>
      <c r="F48" s="14" t="n">
        <f aca="false">D48*$J$3*$J$5</f>
        <v>120</v>
      </c>
    </row>
    <row r="49" customFormat="false" ht="15" hidden="false" customHeight="false" outlineLevel="0" collapsed="false">
      <c r="A49" s="13" t="s">
        <v>24</v>
      </c>
      <c r="B49" s="11" t="n">
        <f aca="false">SUMIF($G$8:$G$42,5,$F$8:$F$42)</f>
        <v>44</v>
      </c>
      <c r="C49" s="11" t="n">
        <f aca="false">MIN(B49,$J$4)</f>
        <v>40</v>
      </c>
      <c r="D49" s="11" t="n">
        <f aca="false">MAX(0,B49-$J$4)</f>
        <v>4</v>
      </c>
      <c r="E49" s="14" t="n">
        <f aca="false">C49*$J$3</f>
        <v>800</v>
      </c>
      <c r="F49" s="14" t="n">
        <f aca="false">D49*$J$3*$J$5</f>
        <v>120</v>
      </c>
    </row>
    <row r="50" customFormat="false" ht="15" hidden="false" customHeight="false" outlineLevel="0" collapsed="false">
      <c r="A50" s="13" t="s">
        <v>25</v>
      </c>
      <c r="B50" s="15" t="n">
        <f aca="false">SUM(B45:B49)</f>
        <v>220</v>
      </c>
      <c r="C50" s="15" t="n">
        <f aca="false">SUM(C45:C49)</f>
        <v>200</v>
      </c>
      <c r="D50" s="15" t="n">
        <f aca="false">SUM(D45:D49)</f>
        <v>20</v>
      </c>
      <c r="E50" s="16" t="n">
        <f aca="false">SUM(E45:E49)</f>
        <v>4000</v>
      </c>
      <c r="F50" s="16" t="n">
        <f aca="false">SUM(F45:F49)</f>
        <v>600</v>
      </c>
    </row>
    <row r="52" customFormat="false" ht="15" hidden="false" customHeight="true" outlineLevel="0" collapsed="false">
      <c r="A52" s="17" t="s">
        <v>26</v>
      </c>
      <c r="B52" s="17"/>
      <c r="C52" s="17"/>
      <c r="D52" s="17"/>
      <c r="E52" s="16" t="n">
        <f aca="false">E50+F50</f>
        <v>4600</v>
      </c>
    </row>
    <row r="54" customFormat="false" ht="24" hidden="false" customHeight="true" outlineLevel="0" collapsed="false">
      <c r="A54" s="18" t="s">
        <v>27</v>
      </c>
      <c r="B54" s="18"/>
      <c r="C54" s="18"/>
      <c r="D54" s="18"/>
      <c r="E54" s="18"/>
      <c r="F54" s="18"/>
      <c r="G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8"/>
    </row>
    <row r="57" customFormat="false" ht="15" hidden="false" customHeight="false" outlineLevel="0" collapsed="false">
      <c r="A57" s="19" t="s">
        <v>28</v>
      </c>
      <c r="D57" s="19" t="s">
        <v>29</v>
      </c>
    </row>
    <row r="58" customFormat="false" ht="15" hidden="false" customHeight="false" outlineLevel="0" collapsed="false">
      <c r="A58" s="0" t="s">
        <v>7</v>
      </c>
      <c r="D58" s="0" t="s">
        <v>7</v>
      </c>
    </row>
  </sheetData>
  <mergeCells count="6">
    <mergeCell ref="A1:G1"/>
    <mergeCell ref="B3:D3"/>
    <mergeCell ref="B4:D4"/>
    <mergeCell ref="B5:D5"/>
    <mergeCell ref="A52:D52"/>
    <mergeCell ref="A54:G55"/>
  </mergeCells>
  <dataValidations count="1">
    <dataValidation allowBlank="true" error="Enter a time such as 8:30 AM or 17:30." errorStyle="stop" errorTitle="Time" operator="between" showDropDown="false" showErrorMessage="false" showInputMessage="false" sqref="B8:E42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20" t="s">
        <v>33</v>
      </c>
    </row>
    <row r="3" customFormat="false" ht="23.85" hidden="false" customHeight="false" outlineLevel="0" collapsed="false">
      <c r="A3" s="21" t="s">
        <v>34</v>
      </c>
    </row>
    <row r="4" customFormat="false" ht="23.85" hidden="false" customHeight="false" outlineLevel="0" collapsed="false">
      <c r="A4" s="21" t="s">
        <v>35</v>
      </c>
    </row>
    <row r="5" customFormat="false" ht="23.85" hidden="false" customHeight="false" outlineLevel="0" collapsed="false">
      <c r="A5" s="21" t="s">
        <v>36</v>
      </c>
    </row>
    <row r="6" customFormat="false" ht="23.85" hidden="false" customHeight="false" outlineLevel="0" collapsed="false">
      <c r="A6" s="21" t="s">
        <v>37</v>
      </c>
    </row>
    <row r="7" customFormat="false" ht="15" hidden="false" customHeight="false" outlineLevel="0" collapsed="false">
      <c r="A7" s="21" t="s">
        <v>38</v>
      </c>
    </row>
    <row r="8" customFormat="false" ht="15" hidden="false" customHeight="false" outlineLevel="0" collapsed="false">
      <c r="A8" s="21" t="s">
        <v>39</v>
      </c>
    </row>
    <row r="10" customFormat="false" ht="15" hidden="false" customHeight="false" outlineLevel="0" collapsed="false">
      <c r="A10" s="22" t="s">
        <v>40</v>
      </c>
    </row>
    <row r="11" customFormat="false" ht="15" hidden="false" customHeight="false" outlineLevel="0" collapsed="false">
      <c r="A11" s="23" t="s">
        <v>41</v>
      </c>
    </row>
    <row r="13" customFormat="false" ht="15" hidden="false" customHeight="false" outlineLevel="0" collapsed="false">
      <c r="A13" s="24" t="s">
        <v>42</v>
      </c>
    </row>
    <row r="14" customFormat="false" ht="15" hidden="false" customHeight="false" outlineLevel="0" collapsed="false">
      <c r="A14" s="24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2026-09-28T13:02:30Z</dcterms:created>
  <dc:creator>openpyxl</dc:creator>
  <dc:description/>
  <dc:language>en-US</dc:language>
  <cp:lastModifiedBy/>
  <dcterms:modified xsi:type="dcterms:W3CDTF">2026-09-28T13:02:30Z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